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dduon\Desktop\60k SAVING JOURNEY\"/>
    </mc:Choice>
  </mc:AlternateContent>
  <xr:revisionPtr revIDLastSave="0" documentId="13_ncr:1_{F033A7AA-8499-4FF7-B6EC-8E6F3811ED75}" xr6:coauthVersionLast="47" xr6:coauthVersionMax="47" xr10:uidLastSave="{00000000-0000-0000-0000-000000000000}"/>
  <bookViews>
    <workbookView xWindow="-120" yWindow="-120" windowWidth="29040" windowHeight="15720" tabRatio="762" activeTab="1" xr2:uid="{00000000-000D-0000-FFFF-FFFF00000000}"/>
  </bookViews>
  <sheets>
    <sheet name="Cân Đối Thu Chi Cả Năm" sheetId="4" r:id="rId1"/>
    <sheet name="Tỉ lệ chi tiêu chuẩn 20-30-50" sheetId="2" r:id="rId2"/>
    <sheet name="Ví Dụ Mẫu" sheetId="3" r:id="rId3"/>
    <sheet name="Tháng 1" sheetId="5" r:id="rId4"/>
    <sheet name="Tháng 2" sheetId="6" r:id="rId5"/>
    <sheet name="Tháng 3" sheetId="7" r:id="rId6"/>
    <sheet name="Tháng 4" sheetId="8" r:id="rId7"/>
    <sheet name="Tháng 5" sheetId="9" r:id="rId8"/>
    <sheet name="Tháng 6" sheetId="10" r:id="rId9"/>
    <sheet name="Tháng 7" sheetId="11" r:id="rId10"/>
    <sheet name="Tháng 8" sheetId="12" r:id="rId11"/>
    <sheet name="Tháng 9" sheetId="13" r:id="rId12"/>
    <sheet name="Tháng 10" sheetId="14" r:id="rId13"/>
    <sheet name="Tháng 11" sheetId="15" r:id="rId14"/>
    <sheet name="Tháng 12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2" l="1"/>
  <c r="C23" i="2"/>
  <c r="C22" i="2"/>
  <c r="C21" i="2"/>
  <c r="C20" i="2"/>
  <c r="C25" i="2" s="1"/>
  <c r="B25" i="2" s="1"/>
  <c r="C18" i="2"/>
  <c r="B18" i="2" s="1"/>
  <c r="C17" i="2"/>
  <c r="C16" i="2"/>
  <c r="C15" i="2"/>
  <c r="C14" i="2"/>
  <c r="C13" i="2"/>
  <c r="C12" i="2"/>
  <c r="C11" i="2"/>
  <c r="C10" i="2"/>
  <c r="C7" i="2"/>
  <c r="C6" i="2"/>
  <c r="C8" i="2" s="1"/>
  <c r="C22" i="16"/>
  <c r="C26" i="16" s="1"/>
  <c r="B22" i="16"/>
  <c r="B26" i="16" s="1"/>
  <c r="D21" i="16"/>
  <c r="D20" i="16"/>
  <c r="C18" i="16"/>
  <c r="C25" i="16" s="1"/>
  <c r="B18" i="16"/>
  <c r="B25" i="16" s="1"/>
  <c r="D17" i="16"/>
  <c r="D16" i="16"/>
  <c r="D15" i="16"/>
  <c r="D14" i="16"/>
  <c r="D13" i="16"/>
  <c r="D12" i="16"/>
  <c r="D11" i="16"/>
  <c r="D10" i="16"/>
  <c r="D9" i="16"/>
  <c r="D7" i="16"/>
  <c r="C7" i="16"/>
  <c r="C24" i="16" s="1"/>
  <c r="B7" i="16"/>
  <c r="B24" i="16" s="1"/>
  <c r="B27" i="16" s="1"/>
  <c r="D6" i="16"/>
  <c r="D5" i="16"/>
  <c r="D4" i="16"/>
  <c r="B25" i="15"/>
  <c r="C22" i="15"/>
  <c r="C26" i="15" s="1"/>
  <c r="B22" i="15"/>
  <c r="B26" i="15" s="1"/>
  <c r="D21" i="15"/>
  <c r="D20" i="15"/>
  <c r="D18" i="15"/>
  <c r="C18" i="15"/>
  <c r="C25" i="15" s="1"/>
  <c r="B18" i="15"/>
  <c r="D17" i="15"/>
  <c r="D16" i="15"/>
  <c r="D15" i="15"/>
  <c r="D14" i="15"/>
  <c r="D13" i="15"/>
  <c r="D12" i="15"/>
  <c r="D11" i="15"/>
  <c r="D10" i="15"/>
  <c r="D9" i="15"/>
  <c r="C7" i="15"/>
  <c r="C24" i="15" s="1"/>
  <c r="B7" i="15"/>
  <c r="B24" i="15" s="1"/>
  <c r="B27" i="15" s="1"/>
  <c r="D6" i="15"/>
  <c r="D5" i="15"/>
  <c r="D4" i="15"/>
  <c r="C26" i="14"/>
  <c r="C28" i="14" s="1"/>
  <c r="B26" i="14"/>
  <c r="C24" i="14"/>
  <c r="K4" i="4" s="1"/>
  <c r="B24" i="14"/>
  <c r="D22" i="14"/>
  <c r="C22" i="14"/>
  <c r="B22" i="14"/>
  <c r="D21" i="14"/>
  <c r="D20" i="14"/>
  <c r="C18" i="14"/>
  <c r="C25" i="14" s="1"/>
  <c r="B18" i="14"/>
  <c r="B25" i="14" s="1"/>
  <c r="B27" i="14" s="1"/>
  <c r="D17" i="14"/>
  <c r="D16" i="14"/>
  <c r="D15" i="14"/>
  <c r="D14" i="14"/>
  <c r="D13" i="14"/>
  <c r="D12" i="14"/>
  <c r="D11" i="14"/>
  <c r="D10" i="14"/>
  <c r="D9" i="14"/>
  <c r="D7" i="14"/>
  <c r="C7" i="14"/>
  <c r="B7" i="14"/>
  <c r="D6" i="14"/>
  <c r="D5" i="14"/>
  <c r="D4" i="14"/>
  <c r="B26" i="13"/>
  <c r="C25" i="13"/>
  <c r="D25" i="13" s="1"/>
  <c r="B25" i="13"/>
  <c r="C22" i="13"/>
  <c r="C26" i="13" s="1"/>
  <c r="B22" i="13"/>
  <c r="D21" i="13"/>
  <c r="D20" i="13"/>
  <c r="C18" i="13"/>
  <c r="B18" i="13"/>
  <c r="D18" i="13" s="1"/>
  <c r="D17" i="13"/>
  <c r="D16" i="13"/>
  <c r="D15" i="13"/>
  <c r="D14" i="13"/>
  <c r="D13" i="13"/>
  <c r="D12" i="13"/>
  <c r="D11" i="13"/>
  <c r="D10" i="13"/>
  <c r="D9" i="13"/>
  <c r="D7" i="13"/>
  <c r="C7" i="13"/>
  <c r="C24" i="13" s="1"/>
  <c r="B7" i="13"/>
  <c r="B24" i="13" s="1"/>
  <c r="B27" i="13" s="1"/>
  <c r="D6" i="13"/>
  <c r="D5" i="13"/>
  <c r="D4" i="13"/>
  <c r="C25" i="12"/>
  <c r="D25" i="12" s="1"/>
  <c r="B25" i="12"/>
  <c r="C24" i="12"/>
  <c r="C22" i="12"/>
  <c r="C26" i="12" s="1"/>
  <c r="B22" i="12"/>
  <c r="B26" i="12" s="1"/>
  <c r="D21" i="12"/>
  <c r="D20" i="12"/>
  <c r="C18" i="12"/>
  <c r="D18" i="12" s="1"/>
  <c r="B18" i="12"/>
  <c r="D17" i="12"/>
  <c r="D16" i="12"/>
  <c r="D15" i="12"/>
  <c r="D14" i="12"/>
  <c r="D13" i="12"/>
  <c r="D12" i="12"/>
  <c r="D11" i="12"/>
  <c r="D10" i="12"/>
  <c r="D9" i="12"/>
  <c r="C7" i="12"/>
  <c r="D7" i="12" s="1"/>
  <c r="B7" i="12"/>
  <c r="B24" i="12" s="1"/>
  <c r="D6" i="12"/>
  <c r="D5" i="12"/>
  <c r="D4" i="12"/>
  <c r="B26" i="11"/>
  <c r="C24" i="11"/>
  <c r="B24" i="11"/>
  <c r="B27" i="11" s="1"/>
  <c r="C22" i="11"/>
  <c r="C26" i="11" s="1"/>
  <c r="B22" i="11"/>
  <c r="D21" i="11"/>
  <c r="D20" i="11"/>
  <c r="C18" i="11"/>
  <c r="C25" i="11" s="1"/>
  <c r="B18" i="11"/>
  <c r="B25" i="11" s="1"/>
  <c r="D17" i="11"/>
  <c r="D16" i="11"/>
  <c r="D15" i="11"/>
  <c r="D14" i="11"/>
  <c r="D13" i="11"/>
  <c r="D12" i="11"/>
  <c r="D11" i="11"/>
  <c r="D10" i="11"/>
  <c r="D9" i="11"/>
  <c r="D7" i="11"/>
  <c r="C7" i="11"/>
  <c r="B7" i="11"/>
  <c r="D6" i="11"/>
  <c r="D5" i="11"/>
  <c r="D4" i="11"/>
  <c r="D25" i="10"/>
  <c r="C25" i="10"/>
  <c r="B25" i="10"/>
  <c r="C22" i="10"/>
  <c r="C26" i="10" s="1"/>
  <c r="B22" i="10"/>
  <c r="B26" i="10" s="1"/>
  <c r="D21" i="10"/>
  <c r="D20" i="10"/>
  <c r="C18" i="10"/>
  <c r="D18" i="10" s="1"/>
  <c r="B18" i="10"/>
  <c r="D17" i="10"/>
  <c r="D16" i="10"/>
  <c r="D15" i="10"/>
  <c r="D14" i="10"/>
  <c r="D13" i="10"/>
  <c r="D12" i="10"/>
  <c r="D11" i="10"/>
  <c r="D10" i="10"/>
  <c r="D9" i="10"/>
  <c r="C7" i="10"/>
  <c r="C24" i="10" s="1"/>
  <c r="B7" i="10"/>
  <c r="B24" i="10" s="1"/>
  <c r="B27" i="10" s="1"/>
  <c r="D6" i="10"/>
  <c r="D5" i="10"/>
  <c r="D4" i="10"/>
  <c r="B26" i="9"/>
  <c r="B25" i="9"/>
  <c r="D24" i="9"/>
  <c r="C24" i="9"/>
  <c r="B24" i="9"/>
  <c r="B27" i="9" s="1"/>
  <c r="C22" i="9"/>
  <c r="C26" i="9" s="1"/>
  <c r="B22" i="9"/>
  <c r="D21" i="9"/>
  <c r="D20" i="9"/>
  <c r="D18" i="9"/>
  <c r="C18" i="9"/>
  <c r="C25" i="9" s="1"/>
  <c r="B18" i="9"/>
  <c r="D17" i="9"/>
  <c r="D16" i="9"/>
  <c r="D15" i="9"/>
  <c r="D14" i="9"/>
  <c r="D13" i="9"/>
  <c r="D12" i="9"/>
  <c r="D11" i="9"/>
  <c r="D10" i="9"/>
  <c r="D9" i="9"/>
  <c r="D7" i="9"/>
  <c r="C7" i="9"/>
  <c r="B7" i="9"/>
  <c r="D6" i="9"/>
  <c r="D5" i="9"/>
  <c r="D4" i="9"/>
  <c r="C26" i="8"/>
  <c r="C28" i="8" s="1"/>
  <c r="B24" i="8"/>
  <c r="D22" i="8"/>
  <c r="C22" i="8"/>
  <c r="B22" i="8"/>
  <c r="B26" i="8" s="1"/>
  <c r="D21" i="8"/>
  <c r="D20" i="8"/>
  <c r="C18" i="8"/>
  <c r="C25" i="8" s="1"/>
  <c r="B18" i="8"/>
  <c r="B25" i="8" s="1"/>
  <c r="D17" i="8"/>
  <c r="D16" i="8"/>
  <c r="D15" i="8"/>
  <c r="D14" i="8"/>
  <c r="D13" i="8"/>
  <c r="D12" i="8"/>
  <c r="D11" i="8"/>
  <c r="D10" i="8"/>
  <c r="D9" i="8"/>
  <c r="C7" i="8"/>
  <c r="C24" i="8" s="1"/>
  <c r="B7" i="8"/>
  <c r="D6" i="8"/>
  <c r="D5" i="8"/>
  <c r="D4" i="8"/>
  <c r="C25" i="7"/>
  <c r="D25" i="7" s="1"/>
  <c r="C22" i="7"/>
  <c r="C26" i="7" s="1"/>
  <c r="B22" i="7"/>
  <c r="B26" i="7" s="1"/>
  <c r="D21" i="7"/>
  <c r="D20" i="7"/>
  <c r="D18" i="7"/>
  <c r="C18" i="7"/>
  <c r="B18" i="7"/>
  <c r="B25" i="7" s="1"/>
  <c r="D17" i="7"/>
  <c r="D16" i="7"/>
  <c r="D15" i="7"/>
  <c r="D14" i="7"/>
  <c r="D13" i="7"/>
  <c r="D12" i="7"/>
  <c r="D11" i="7"/>
  <c r="D10" i="7"/>
  <c r="D9" i="7"/>
  <c r="C7" i="7"/>
  <c r="C24" i="7" s="1"/>
  <c r="B7" i="7"/>
  <c r="B24" i="7" s="1"/>
  <c r="B27" i="7" s="1"/>
  <c r="D6" i="7"/>
  <c r="D5" i="7"/>
  <c r="D4" i="7"/>
  <c r="C26" i="6"/>
  <c r="C28" i="6" s="1"/>
  <c r="B26" i="6"/>
  <c r="C24" i="6"/>
  <c r="C4" i="4" s="1"/>
  <c r="B24" i="6"/>
  <c r="D22" i="6"/>
  <c r="C22" i="6"/>
  <c r="B22" i="6"/>
  <c r="D21" i="6"/>
  <c r="D20" i="6"/>
  <c r="C18" i="6"/>
  <c r="C25" i="6" s="1"/>
  <c r="B18" i="6"/>
  <c r="B25" i="6" s="1"/>
  <c r="B27" i="6" s="1"/>
  <c r="D17" i="6"/>
  <c r="D16" i="6"/>
  <c r="D15" i="6"/>
  <c r="D14" i="6"/>
  <c r="D13" i="6"/>
  <c r="D12" i="6"/>
  <c r="D11" i="6"/>
  <c r="D10" i="6"/>
  <c r="D9" i="6"/>
  <c r="D7" i="6"/>
  <c r="C7" i="6"/>
  <c r="B7" i="6"/>
  <c r="D6" i="6"/>
  <c r="D5" i="6"/>
  <c r="D4" i="6"/>
  <c r="B26" i="5"/>
  <c r="C25" i="5"/>
  <c r="D25" i="5" s="1"/>
  <c r="B25" i="5"/>
  <c r="C22" i="5"/>
  <c r="C26" i="5" s="1"/>
  <c r="B22" i="5"/>
  <c r="D21" i="5"/>
  <c r="D20" i="5"/>
  <c r="D18" i="5"/>
  <c r="C18" i="5"/>
  <c r="B18" i="5"/>
  <c r="D17" i="5"/>
  <c r="D16" i="5"/>
  <c r="D15" i="5"/>
  <c r="D14" i="5"/>
  <c r="D13" i="5"/>
  <c r="D12" i="5"/>
  <c r="D11" i="5"/>
  <c r="D10" i="5"/>
  <c r="D9" i="5"/>
  <c r="D7" i="5"/>
  <c r="C7" i="5"/>
  <c r="C24" i="5" s="1"/>
  <c r="B7" i="5"/>
  <c r="B24" i="5" s="1"/>
  <c r="B27" i="5" s="1"/>
  <c r="D6" i="5"/>
  <c r="D5" i="5"/>
  <c r="D4" i="5"/>
  <c r="K6" i="4"/>
  <c r="C6" i="4"/>
  <c r="J5" i="4"/>
  <c r="I5" i="4"/>
  <c r="G5" i="4"/>
  <c r="B5" i="4"/>
  <c r="I4" i="4"/>
  <c r="H4" i="4"/>
  <c r="F4" i="4"/>
  <c r="B26" i="3"/>
  <c r="B24" i="3"/>
  <c r="C22" i="3"/>
  <c r="C26" i="3" s="1"/>
  <c r="B22" i="3"/>
  <c r="D21" i="3"/>
  <c r="D20" i="3"/>
  <c r="C18" i="3"/>
  <c r="D18" i="3" s="1"/>
  <c r="B18" i="3"/>
  <c r="B25" i="3" s="1"/>
  <c r="D17" i="3"/>
  <c r="D16" i="3"/>
  <c r="D15" i="3"/>
  <c r="D14" i="3"/>
  <c r="D13" i="3"/>
  <c r="D12" i="3"/>
  <c r="D11" i="3"/>
  <c r="D10" i="3"/>
  <c r="D9" i="3"/>
  <c r="C7" i="3"/>
  <c r="C24" i="3" s="1"/>
  <c r="B7" i="3"/>
  <c r="D6" i="3"/>
  <c r="D5" i="3"/>
  <c r="D4" i="3"/>
  <c r="C26" i="2" l="1"/>
  <c r="B26" i="2" s="1"/>
  <c r="B8" i="2"/>
  <c r="D7" i="3"/>
  <c r="C27" i="10"/>
  <c r="D24" i="10"/>
  <c r="G4" i="4"/>
  <c r="B27" i="8"/>
  <c r="D26" i="10"/>
  <c r="C28" i="10"/>
  <c r="G6" i="4"/>
  <c r="C28" i="11"/>
  <c r="D26" i="11"/>
  <c r="H6" i="4"/>
  <c r="C27" i="12"/>
  <c r="D26" i="15"/>
  <c r="L6" i="4"/>
  <c r="C28" i="15"/>
  <c r="C7" i="4"/>
  <c r="D25" i="8"/>
  <c r="E5" i="4"/>
  <c r="C27" i="11"/>
  <c r="C27" i="15"/>
  <c r="D24" i="15"/>
  <c r="L4" i="4"/>
  <c r="L7" i="4" s="1"/>
  <c r="F5" i="4"/>
  <c r="F7" i="4" s="1"/>
  <c r="D25" i="9"/>
  <c r="C27" i="9"/>
  <c r="D25" i="6"/>
  <c r="C5" i="4"/>
  <c r="N5" i="4" s="1"/>
  <c r="D25" i="14"/>
  <c r="K5" i="4"/>
  <c r="K7" i="4" s="1"/>
  <c r="D25" i="16"/>
  <c r="M5" i="4"/>
  <c r="C27" i="7"/>
  <c r="D24" i="7"/>
  <c r="D4" i="4"/>
  <c r="D25" i="11"/>
  <c r="H5" i="4"/>
  <c r="H7" i="4" s="1"/>
  <c r="D25" i="15"/>
  <c r="L5" i="4"/>
  <c r="D26" i="3"/>
  <c r="C28" i="3"/>
  <c r="B27" i="3"/>
  <c r="B4" i="4"/>
  <c r="C27" i="5"/>
  <c r="D24" i="5"/>
  <c r="D26" i="7"/>
  <c r="D6" i="4"/>
  <c r="C28" i="7"/>
  <c r="C28" i="5"/>
  <c r="B6" i="4"/>
  <c r="D26" i="5"/>
  <c r="E4" i="4"/>
  <c r="C27" i="8"/>
  <c r="D24" i="8"/>
  <c r="D26" i="9"/>
  <c r="C28" i="9"/>
  <c r="F6" i="4"/>
  <c r="B27" i="12"/>
  <c r="D26" i="12"/>
  <c r="C28" i="12"/>
  <c r="I6" i="4"/>
  <c r="I7" i="4" s="1"/>
  <c r="J4" i="4"/>
  <c r="C27" i="13"/>
  <c r="D24" i="13"/>
  <c r="C28" i="13"/>
  <c r="J6" i="4"/>
  <c r="D26" i="13"/>
  <c r="M4" i="4"/>
  <c r="M7" i="4" s="1"/>
  <c r="C27" i="16"/>
  <c r="D24" i="16"/>
  <c r="C28" i="16"/>
  <c r="M6" i="4"/>
  <c r="D26" i="16"/>
  <c r="C25" i="3"/>
  <c r="D25" i="3" s="1"/>
  <c r="D5" i="4"/>
  <c r="D26" i="6"/>
  <c r="D7" i="8"/>
  <c r="D22" i="11"/>
  <c r="D24" i="12"/>
  <c r="D26" i="14"/>
  <c r="D22" i="16"/>
  <c r="D22" i="5"/>
  <c r="D18" i="6"/>
  <c r="D24" i="6"/>
  <c r="C27" i="6"/>
  <c r="D26" i="8"/>
  <c r="D7" i="10"/>
  <c r="D22" i="13"/>
  <c r="D18" i="14"/>
  <c r="D24" i="14"/>
  <c r="C27" i="14"/>
  <c r="D7" i="7"/>
  <c r="D22" i="10"/>
  <c r="D18" i="11"/>
  <c r="D24" i="11"/>
  <c r="D7" i="15"/>
  <c r="D22" i="7"/>
  <c r="D18" i="8"/>
  <c r="D22" i="15"/>
  <c r="D18" i="16"/>
  <c r="D22" i="12"/>
  <c r="D22" i="3"/>
  <c r="D24" i="3"/>
  <c r="E6" i="4"/>
  <c r="D22" i="9"/>
  <c r="N6" i="4" l="1"/>
  <c r="N4" i="4"/>
  <c r="B7" i="4"/>
  <c r="C27" i="3"/>
  <c r="D27" i="5"/>
  <c r="C29" i="5"/>
  <c r="C29" i="6"/>
  <c r="D27" i="6"/>
  <c r="D27" i="13"/>
  <c r="C29" i="13"/>
  <c r="D7" i="4"/>
  <c r="C29" i="15"/>
  <c r="D27" i="15"/>
  <c r="J7" i="4"/>
  <c r="C29" i="12"/>
  <c r="D27" i="12"/>
  <c r="G7" i="4"/>
  <c r="C29" i="14"/>
  <c r="D27" i="14"/>
  <c r="C29" i="16"/>
  <c r="D27" i="16"/>
  <c r="C29" i="8"/>
  <c r="D27" i="8"/>
  <c r="C29" i="7"/>
  <c r="D27" i="7"/>
  <c r="C29" i="9"/>
  <c r="D27" i="9"/>
  <c r="C29" i="11"/>
  <c r="D27" i="11"/>
  <c r="E7" i="4"/>
  <c r="D27" i="10"/>
  <c r="C29" i="10"/>
  <c r="D27" i="3" l="1"/>
  <c r="C29" i="3"/>
  <c r="B8" i="4"/>
  <c r="C8" i="4" s="1"/>
  <c r="D8" i="4" s="1"/>
  <c r="E8" i="4" s="1"/>
  <c r="F8" i="4" s="1"/>
  <c r="G8" i="4" s="1"/>
  <c r="H8" i="4" s="1"/>
  <c r="I8" i="4" s="1"/>
  <c r="J8" i="4" s="1"/>
  <c r="K8" i="4" s="1"/>
  <c r="L8" i="4" s="1"/>
  <c r="M8" i="4" s="1"/>
  <c r="N8" i="4" s="1"/>
  <c r="N7" i="4"/>
  <c r="D10" i="4"/>
  <c r="N9" i="4"/>
</calcChain>
</file>

<file path=xl/sharedStrings.xml><?xml version="1.0" encoding="utf-8"?>
<sst xmlns="http://schemas.openxmlformats.org/spreadsheetml/2006/main" count="473" uniqueCount="90">
  <si>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</si>
  <si>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</si>
  <si>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</si>
  <si>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</si>
  <si>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</si>
  <si>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</si>
  <si>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</si>
  <si>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</si>
  <si>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</si>
  <si>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</si>
  <si>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</si>
  <si>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</si>
  <si>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Lương chính (vợ)</t>
  </si>
  <si>
    <t>Lương chính (chồng)</t>
  </si>
  <si>
    <t>NGÂN SÁCH 20-30-50: TIẾT KIỆM TRƯỚC, CHI TIÊU SAU</t>
  </si>
  <si>
    <t>Nhập tổng thu nhập tháng của bạn vào ô vàng bên dưới — mọi con số sẽ tự tính lại theo tỉ lệ 20% Tiết kiệm &amp; Đầu tư (ưu tiên trước) + 50% Nhu cầu thiết yếu + 30% Mong muốn, tính trên phần thu nhập còn lại</t>
  </si>
  <si>
    <t>NHẬP THU NHẬP THÁNG CỦA BẠN:</t>
  </si>
  <si>
    <t>Nhóm / Danh mục</t>
  </si>
  <si>
    <t>% Thu nhập</t>
  </si>
  <si>
    <t>Số tiền (đ)</t>
  </si>
  <si>
    <t>Ghi chú</t>
  </si>
  <si>
    <t>🏦 TIẾT KIỆM &amp; ĐẦU TƯ  (20% — phân bổ TRƯỚC, ưu tiên số 1)</t>
  </si>
  <si>
    <t>Tiết kiệm khẩn cấp</t>
  </si>
  <si>
    <t>Quỹ dự phòng 3-6 tháng chi phí sinh hoạt</t>
  </si>
  <si>
    <t>Đầu tư dài hạn</t>
  </si>
  <si>
    <t>Chứng khoán, quỹ hưu trí, bất động sản...</t>
  </si>
  <si>
    <t>▶ Tổng Tiết kiệm &amp; Đầu tư</t>
  </si>
  <si>
    <t>Mục tiêu tối thiểu 20% thu nhập</t>
  </si>
  <si>
    <t>🏠 NHU CẦU THIẾT YẾU  (50% — nhà ở, ăn uống, hoá đơn, nợ...)</t>
  </si>
  <si>
    <t>Tiền nhà / Thuê nhà</t>
  </si>
  <si>
    <t>Điện - Nước - Internet</t>
  </si>
  <si>
    <t>Ăn uống hàng ngày</t>
  </si>
  <si>
    <t>Đi lại / Xăng xe</t>
  </si>
  <si>
    <t>Học phí con cái</t>
  </si>
  <si>
    <t>Y tế / Thuốc men</t>
  </si>
  <si>
    <t>Bảo hiểm</t>
  </si>
  <si>
    <t>Trả nợ (thẻ tín dụng / vay)</t>
  </si>
  <si>
    <t>▶ Tổng Nhu cầu thiết yếu</t>
  </si>
  <si>
    <t>Mục tiêu 50% thu nhập</t>
  </si>
  <si>
    <t>🎉 MONG MUỐN / GIẢI TRÍ  (30% — sở thích cá nhân, không bắt buộc)</t>
  </si>
  <si>
    <t>Giải trí / Mua sắm</t>
  </si>
  <si>
    <t>Ăn ngoài / Cà phê</t>
  </si>
  <si>
    <t>Du lịch</t>
  </si>
  <si>
    <t>Sở thích cá nhân</t>
  </si>
  <si>
    <t>Chi phí phát sinh khác</t>
  </si>
  <si>
    <t>▶ Tổng Mong muốn / Giải trí</t>
  </si>
  <si>
    <t>Mục tiêu 30% thu nhập</t>
  </si>
  <si>
    <t>📊 TỔNG CỘNG</t>
  </si>
  <si>
    <t>CHI TIÊU 1 THÁNG — VÍ DỤ MINH HOẠ (Thu nhập 60 triệu)</t>
  </si>
  <si>
    <t>Danh mục</t>
  </si>
  <si>
    <t>Dự kiến (đ)</t>
  </si>
  <si>
    <t>Thực tế (đ)</t>
  </si>
  <si>
    <t>Chênh lệch (đ)</t>
  </si>
  <si>
    <t>💰 THU NHẬP</t>
  </si>
  <si>
    <t>Thu nhập khác</t>
  </si>
  <si>
    <t>▶ TỔNG THU NHẬP</t>
  </si>
  <si>
    <t>💸 CHI TIÊU</t>
  </si>
  <si>
    <t>Chi phí khác</t>
  </si>
  <si>
    <t>▶ TỔNG CHI TIÊU</t>
  </si>
  <si>
    <t>🏦 TIẾT KIỆM &amp; ĐẦU TƯ</t>
  </si>
  <si>
    <t>▶ TỔNG TIẾT KIỆM &amp; ĐẦU TƯ</t>
  </si>
  <si>
    <t>📊 TỔNG KẾT THÁNG</t>
  </si>
  <si>
    <t>Tổng Thu Nhập</t>
  </si>
  <si>
    <t>Tổng Chi Tiêu</t>
  </si>
  <si>
    <t>Tổng Tiết Kiệm &amp; Đầu tư</t>
  </si>
  <si>
    <t>📈 Dư / Thiếu</t>
  </si>
  <si>
    <t>📊 Tỷ lệ tiết kiệm thực tế (%)</t>
  </si>
  <si>
    <t>⚠️ Cảnh báo (Thực tế)</t>
  </si>
  <si>
    <t>CÂN ĐỐI THU CHI CẢ NĂM</t>
  </si>
  <si>
    <t>Tự động tổng hợp từ 12 sheet Tháng 1 → Tháng 12 (cột Thực tế) — chỉ cần điền số liệu vào từng tháng, bảng này tự cập nhật</t>
  </si>
  <si>
    <t>Chỉ số</t>
  </si>
  <si>
    <t>Cả năm</t>
  </si>
  <si>
    <t>💰 Tổng Thu Nhập</t>
  </si>
  <si>
    <t>💸 Tổng Chi Tiêu</t>
  </si>
  <si>
    <t>🏦 Tổng Tiết Kiệm &amp; Đầu tư</t>
  </si>
  <si>
    <t>💼 Số dư lũy kế</t>
  </si>
  <si>
    <t>📊 Tỷ lệ tiết kiệm cả năm (%)</t>
  </si>
  <si>
    <t>⚠️ Số tháng thâm hụt trong năm</t>
  </si>
  <si>
    <t>CHI TIÊU THÁNG 1 — DANH MỤC (nhập số thực tế)</t>
  </si>
  <si>
    <t>CHI TIÊU THÁNG 2 — DANH MỤC (nhập số thực tế)</t>
  </si>
  <si>
    <t>CHI TIÊU THÁNG 3 — DANH MỤC (nhập số thực tế)</t>
  </si>
  <si>
    <t>CHI TIÊU THÁNG 4 — DANH MỤC (nhập số thực tế)</t>
  </si>
  <si>
    <t>CHI TIÊU THÁNG 5 — DANH MỤC (nhập số thực tế)</t>
  </si>
  <si>
    <t>CHI TIÊU THÁNG 6 — DANH MỤC (nhập số thực tế)</t>
  </si>
  <si>
    <t>CHI TIÊU THÁNG 7 — DANH MỤC (nhập số thực tế)</t>
  </si>
  <si>
    <t>CHI TIÊU THÁNG 8 — DANH MỤC (nhập số thực tế)</t>
  </si>
  <si>
    <t>CHI TIÊU THÁNG 9 — DANH MỤC (nhập số thực tế)</t>
  </si>
  <si>
    <t>CHI TIÊU THÁNG 10 — DANH MỤC (nhập số thực tế)</t>
  </si>
  <si>
    <t>CHI TIÊU THÁNG 11 — DANH MỤC (nhập số thực tế)</t>
  </si>
  <si>
    <t>CHI TIÊU THÁNG 12 — DANH MỤC (nhập số thực tế)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</si>
</sst>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(#,##0\);\-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3"/>
      <color rgb="FFFFFFFF"/>
      <name val="Arial"/>
    </font>
    <font>
      <i/>
      <sz val="9"/>
      <color rgb="FFFFFFFF"/>
      <name val="Arial"/>
    </font>
    <font>
      <b/>
      <sz val="11"/>
      <color rgb="FFFFFFFF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name val="Arial"/>
    </font>
    <font>
      <b/>
      <sz val="10"/>
      <color rgb="FFB71C1C"/>
      <name val="Arial"/>
    </font>
    <font>
      <b/>
      <sz val="25"/>
      <color rgb="FF1565C0"/>
      <name val="Arial"/>
      <family val="2"/>
    </font>
    <font>
      <sz val="2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2E75B6"/>
      </patternFill>
    </fill>
    <fill>
      <patternFill patternType="solid">
        <fgColor rgb="FFE3F2FD"/>
      </patternFill>
    </fill>
    <fill>
      <patternFill patternType="solid">
        <fgColor rgb="FFBBDEFB"/>
      </patternFill>
    </fill>
    <fill>
      <patternFill patternType="solid">
        <fgColor rgb="FFFFF9C4"/>
      </patternFill>
    </fill>
    <fill>
      <patternFill patternType="solid">
        <fgColor rgb="FFE8F5E9"/>
      </patternFill>
    </fill>
    <fill>
      <patternFill patternType="solid">
        <fgColor rgb="FFC8E6C9"/>
      </patternFill>
    </fill>
    <fill>
      <patternFill patternType="solid">
        <fgColor rgb="FFFFF3E0"/>
      </patternFill>
    </fill>
    <fill>
      <patternFill patternType="solid">
        <fgColor rgb="FFFFE0B2"/>
      </patternFill>
    </fill>
    <fill>
      <patternFill patternType="solid">
        <fgColor rgb="FFE1F5FE"/>
      </patternFill>
    </fill>
    <fill>
      <patternFill patternType="solid">
        <fgColor rgb="FFB3E5FC"/>
      </patternFill>
    </fill>
    <fill>
      <patternFill patternType="solid">
        <fgColor rgb="FFD1C4E9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165" fontId="4" fillId="7" borderId="1" xfId="0" applyNumberFormat="1" applyFont="1" applyFill="1" applyBorder="1" applyAlignment="1">
      <alignment horizontal="center" vertical="center" wrapText="1"/>
    </xf>
    <xf numFmtId="164" fontId="4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left" vertical="center" wrapText="1"/>
    </xf>
    <xf numFmtId="165" fontId="5" fillId="8" borderId="1" xfId="0" applyNumberFormat="1" applyFont="1" applyFill="1" applyBorder="1" applyAlignment="1">
      <alignment horizontal="center" vertical="center" wrapText="1"/>
    </xf>
    <xf numFmtId="164" fontId="5" fillId="8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165" fontId="4" fillId="9" borderId="1" xfId="0" applyNumberFormat="1" applyFont="1" applyFill="1" applyBorder="1" applyAlignment="1">
      <alignment horizontal="center" vertical="center" wrapText="1"/>
    </xf>
    <xf numFmtId="164" fontId="4" fillId="9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165" fontId="5" fillId="10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center" wrapText="1"/>
    </xf>
    <xf numFmtId="165" fontId="4" fillId="11" borderId="1" xfId="0" applyNumberFormat="1" applyFont="1" applyFill="1" applyBorder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left" vertical="center" wrapText="1"/>
    </xf>
    <xf numFmtId="165" fontId="5" fillId="12" borderId="1" xfId="0" applyNumberFormat="1" applyFont="1" applyFill="1" applyBorder="1" applyAlignment="1">
      <alignment horizontal="center" vertical="center" wrapText="1"/>
    </xf>
    <xf numFmtId="164" fontId="5" fillId="1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165" fontId="6" fillId="5" borderId="1" xfId="0" applyNumberFormat="1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13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7" fillId="6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64" fontId="8" fillId="6" borderId="1" xfId="0" applyNumberFormat="1" applyFont="1" applyFill="1" applyBorder="1" applyAlignment="1">
      <alignment horizontal="center" vertical="center" wrapText="1"/>
    </xf>
    <xf numFmtId="0" fontId="9" fillId="0" borderId="2" xfId="0" applyFont="1" applyBorder="1"/>
    <xf numFmtId="0" fontId="9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N10"/>
  <sheetViews>
    <sheetView workbookViewId="0">
      <pane xSplit="1" ySplit="3" topLeftCell="B4" activePane="bottomRight" state="frozen"/>
      <selection pane="topRight"/>
      <selection pane="bottomLeft"/>
      <selection pane="bottomRight" activeCell="E34" sqref="E34"/>
    </sheetView>
  </sheetViews>
  <sheetFormatPr defaultRowHeight="15" x14ac:dyDescent="0.25"/>
  <cols>
    <col min="1" max="1" width="30" customWidth="1"/>
    <col min="2" max="13" width="12" customWidth="1"/>
    <col min="14" max="14" width="16" customWidth="1"/>
  </cols>
  <sheetData>
    <row r="1" spans="1:14" ht="22.15" customHeight="1" x14ac:dyDescent="0.25">
      <c r="A1" s="43" t="s">
        <v>68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</row>
    <row r="2" spans="1:14" ht="24" customHeight="1" x14ac:dyDescent="0.25">
      <c r="A2" s="42" t="s">
        <v>69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40"/>
    </row>
    <row r="3" spans="1:14" x14ac:dyDescent="0.25">
      <c r="A3" s="1" t="s">
        <v>70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71</v>
      </c>
    </row>
    <row r="4" spans="1:14" x14ac:dyDescent="0.25">
      <c r="A4" s="2" t="s">
        <v>72</v>
      </c>
      <c r="B4" s="3">
        <f>'Tháng 1'!C24</f>
        <v>0</v>
      </c>
      <c r="C4" s="3">
        <f>'Tháng 2'!C24</f>
        <v>0</v>
      </c>
      <c r="D4" s="3">
        <f>'Tháng 3'!C24</f>
        <v>0</v>
      </c>
      <c r="E4" s="3">
        <f>'Tháng 4'!C24</f>
        <v>0</v>
      </c>
      <c r="F4" s="3">
        <f>'Tháng 5'!C24</f>
        <v>0</v>
      </c>
      <c r="G4" s="3">
        <f>'Tháng 6'!C24</f>
        <v>0</v>
      </c>
      <c r="H4" s="3">
        <f>'Tháng 7'!C24</f>
        <v>0</v>
      </c>
      <c r="I4" s="3">
        <f>'Tháng 8'!C24</f>
        <v>0</v>
      </c>
      <c r="J4" s="3">
        <f>'Tháng 9'!C24</f>
        <v>0</v>
      </c>
      <c r="K4" s="3">
        <f>'Tháng 10'!C24</f>
        <v>0</v>
      </c>
      <c r="L4" s="3">
        <f>'Tháng 11'!C24</f>
        <v>0</v>
      </c>
      <c r="M4" s="3">
        <f>'Tháng 12'!C24</f>
        <v>0</v>
      </c>
      <c r="N4" s="4">
        <f>SUM(B4:M4)</f>
        <v>0</v>
      </c>
    </row>
    <row r="5" spans="1:14" x14ac:dyDescent="0.25">
      <c r="A5" s="13" t="s">
        <v>73</v>
      </c>
      <c r="B5" s="15">
        <f>'Tháng 1'!C25</f>
        <v>0</v>
      </c>
      <c r="C5" s="15">
        <f>'Tháng 2'!C25</f>
        <v>0</v>
      </c>
      <c r="D5" s="15">
        <f>'Tháng 3'!C25</f>
        <v>0</v>
      </c>
      <c r="E5" s="15">
        <f>'Tháng 4'!C25</f>
        <v>0</v>
      </c>
      <c r="F5" s="15">
        <f>'Tháng 5'!C25</f>
        <v>0</v>
      </c>
      <c r="G5" s="15">
        <f>'Tháng 6'!C25</f>
        <v>0</v>
      </c>
      <c r="H5" s="15">
        <f>'Tháng 7'!C25</f>
        <v>0</v>
      </c>
      <c r="I5" s="15">
        <f>'Tháng 8'!C25</f>
        <v>0</v>
      </c>
      <c r="J5" s="15">
        <f>'Tháng 9'!C25</f>
        <v>0</v>
      </c>
      <c r="K5" s="15">
        <f>'Tháng 10'!C25</f>
        <v>0</v>
      </c>
      <c r="L5" s="15">
        <f>'Tháng 11'!C25</f>
        <v>0</v>
      </c>
      <c r="M5" s="15">
        <f>'Tháng 12'!C25</f>
        <v>0</v>
      </c>
      <c r="N5" s="32">
        <f>SUM(B5:M5)</f>
        <v>0</v>
      </c>
    </row>
    <row r="6" spans="1:14" x14ac:dyDescent="0.25">
      <c r="A6" s="7" t="s">
        <v>74</v>
      </c>
      <c r="B6" s="9">
        <f>'Tháng 1'!C26</f>
        <v>0</v>
      </c>
      <c r="C6" s="9">
        <f>'Tháng 2'!C26</f>
        <v>0</v>
      </c>
      <c r="D6" s="9">
        <f>'Tháng 3'!C26</f>
        <v>0</v>
      </c>
      <c r="E6" s="9">
        <f>'Tháng 4'!C26</f>
        <v>0</v>
      </c>
      <c r="F6" s="9">
        <f>'Tháng 5'!C26</f>
        <v>0</v>
      </c>
      <c r="G6" s="9">
        <f>'Tháng 6'!C26</f>
        <v>0</v>
      </c>
      <c r="H6" s="9">
        <f>'Tháng 7'!C26</f>
        <v>0</v>
      </c>
      <c r="I6" s="9">
        <f>'Tháng 8'!C26</f>
        <v>0</v>
      </c>
      <c r="J6" s="9">
        <f>'Tháng 9'!C26</f>
        <v>0</v>
      </c>
      <c r="K6" s="9">
        <f>'Tháng 10'!C26</f>
        <v>0</v>
      </c>
      <c r="L6" s="9">
        <f>'Tháng 11'!C26</f>
        <v>0</v>
      </c>
      <c r="M6" s="9">
        <f>'Tháng 12'!C26</f>
        <v>0</v>
      </c>
      <c r="N6" s="33">
        <f>SUM(B6:M6)</f>
        <v>0</v>
      </c>
    </row>
    <row r="7" spans="1:14" x14ac:dyDescent="0.25">
      <c r="A7" s="5" t="s">
        <v>65</v>
      </c>
      <c r="B7" s="6">
        <f t="shared" ref="B7:M7" si="0">B4-B5-B6</f>
        <v>0</v>
      </c>
      <c r="C7" s="6">
        <f t="shared" si="0"/>
        <v>0</v>
      </c>
      <c r="D7" s="6">
        <f t="shared" si="0"/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  <c r="L7" s="6">
        <f t="shared" si="0"/>
        <v>0</v>
      </c>
      <c r="M7" s="6">
        <f t="shared" si="0"/>
        <v>0</v>
      </c>
      <c r="N7" s="6">
        <f>SUM(B7:M7)</f>
        <v>0</v>
      </c>
    </row>
    <row r="8" spans="1:14" x14ac:dyDescent="0.25">
      <c r="A8" s="31" t="s">
        <v>75</v>
      </c>
      <c r="B8" s="34">
        <f>B7</f>
        <v>0</v>
      </c>
      <c r="C8" s="34">
        <f t="shared" ref="C8:M8" si="1">B8+C7</f>
        <v>0</v>
      </c>
      <c r="D8" s="34">
        <f t="shared" si="1"/>
        <v>0</v>
      </c>
      <c r="E8" s="34">
        <f t="shared" si="1"/>
        <v>0</v>
      </c>
      <c r="F8" s="34">
        <f t="shared" si="1"/>
        <v>0</v>
      </c>
      <c r="G8" s="34">
        <f t="shared" si="1"/>
        <v>0</v>
      </c>
      <c r="H8" s="34">
        <f t="shared" si="1"/>
        <v>0</v>
      </c>
      <c r="I8" s="34">
        <f t="shared" si="1"/>
        <v>0</v>
      </c>
      <c r="J8" s="34">
        <f t="shared" si="1"/>
        <v>0</v>
      </c>
      <c r="K8" s="34">
        <f t="shared" si="1"/>
        <v>0</v>
      </c>
      <c r="L8" s="34">
        <f t="shared" si="1"/>
        <v>0</v>
      </c>
      <c r="M8" s="34">
        <f t="shared" si="1"/>
        <v>0</v>
      </c>
      <c r="N8" s="34">
        <f>M8</f>
        <v>0</v>
      </c>
    </row>
    <row r="9" spans="1:14" x14ac:dyDescent="0.25">
      <c r="A9" s="28" t="s">
        <v>76</v>
      </c>
      <c r="N9" s="35">
        <f>IFERROR(N6/N4,0)</f>
        <v>0</v>
      </c>
    </row>
    <row r="10" spans="1:14" ht="24" customHeight="1" x14ac:dyDescent="0.25">
      <c r="A10" s="38" t="s">
        <v>77</v>
      </c>
      <c r="B10" s="39"/>
      <c r="C10" s="40"/>
      <c r="D10" s="41" t="str">
        <f>IF(COUNTIF(B7:M7,"&lt;0")=0,"✅ Không có tháng nào thâm hụt","⚠️ "&amp;COUNTIF(B7:M7,"&lt;0")&amp;"/12 tháng bị thâm hụt — xem Số dư lũy kế để biết mức độ ảnh hưởng")</f>
        <v>✅ Không có tháng nào thâm hụt</v>
      </c>
      <c r="E10" s="39"/>
      <c r="F10" s="39"/>
      <c r="G10" s="39"/>
      <c r="H10" s="39"/>
      <c r="I10" s="39"/>
      <c r="J10" s="39"/>
      <c r="K10" s="39"/>
      <c r="L10" s="39"/>
      <c r="M10" s="39"/>
      <c r="N10" s="40"/>
    </row>
  </sheetData>
  <mergeCells count="4">
    <mergeCell ref="A10:C10"/>
    <mergeCell ref="D10:N10"/>
    <mergeCell ref="A2:N2"/>
    <mergeCell ref="A1:N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workbookViewId="0">
      <selection sqref="A1:D1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84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85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86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sqref="A1:D1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87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88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J27" sqref="J27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89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D26"/>
  <sheetViews>
    <sheetView tabSelected="1" workbookViewId="0">
      <pane ySplit="4" topLeftCell="A5" activePane="bottomLeft" state="frozen"/>
      <selection pane="bottomLeft" activeCell="I19" sqref="I19"/>
    </sheetView>
  </sheetViews>
  <sheetFormatPr defaultRowHeight="15" x14ac:dyDescent="0.25"/>
  <cols>
    <col min="1" max="1" width="34" customWidth="1"/>
    <col min="2" max="2" width="25.85546875" customWidth="1"/>
    <col min="3" max="3" width="27" customWidth="1"/>
    <col min="4" max="4" width="40" customWidth="1"/>
  </cols>
  <sheetData>
    <row r="1" spans="1:4" ht="22.15" customHeight="1" x14ac:dyDescent="0.25">
      <c r="A1" s="43" t="s">
        <v>14</v>
      </c>
      <c r="B1" s="39"/>
      <c r="C1" s="39"/>
      <c r="D1" s="40"/>
    </row>
    <row r="2" spans="1:4" ht="30" customHeight="1" x14ac:dyDescent="0.25">
      <c r="A2" s="42" t="s">
        <v>15</v>
      </c>
      <c r="B2" s="39"/>
      <c r="C2" s="39"/>
      <c r="D2" s="40"/>
    </row>
    <row r="3" spans="1:4" ht="37.9" customHeight="1" x14ac:dyDescent="0.5">
      <c r="A3" s="37" t="s">
        <v>16</v>
      </c>
      <c r="B3" s="45">
        <v>60000000</v>
      </c>
      <c r="C3" s="46"/>
      <c r="D3" s="47"/>
    </row>
    <row r="4" spans="1:4" ht="30" x14ac:dyDescent="0.25">
      <c r="A4" s="36" t="s">
        <v>17</v>
      </c>
      <c r="B4" s="1" t="s">
        <v>18</v>
      </c>
      <c r="C4" s="1" t="s">
        <v>19</v>
      </c>
      <c r="D4" s="36" t="s">
        <v>20</v>
      </c>
    </row>
    <row r="5" spans="1:4" ht="15" customHeight="1" x14ac:dyDescent="0.25">
      <c r="A5" s="44" t="s">
        <v>21</v>
      </c>
      <c r="B5" s="39"/>
      <c r="C5" s="39"/>
      <c r="D5" s="40"/>
    </row>
    <row r="6" spans="1:4" x14ac:dyDescent="0.25">
      <c r="A6" s="7" t="s">
        <v>22</v>
      </c>
      <c r="B6" s="8">
        <v>0.08</v>
      </c>
      <c r="C6" s="9">
        <f>B6*$B$3</f>
        <v>4800000</v>
      </c>
      <c r="D6" s="7" t="s">
        <v>23</v>
      </c>
    </row>
    <row r="7" spans="1:4" x14ac:dyDescent="0.25">
      <c r="A7" s="7" t="s">
        <v>24</v>
      </c>
      <c r="B7" s="8">
        <v>0.12</v>
      </c>
      <c r="C7" s="9">
        <f>B7*$B$3</f>
        <v>7200000</v>
      </c>
      <c r="D7" s="7" t="s">
        <v>25</v>
      </c>
    </row>
    <row r="8" spans="1:4" x14ac:dyDescent="0.25">
      <c r="A8" s="10" t="s">
        <v>26</v>
      </c>
      <c r="B8" s="11">
        <f>C8/$B$3</f>
        <v>0.2</v>
      </c>
      <c r="C8" s="12">
        <f>SUM(C6:C7)</f>
        <v>12000000</v>
      </c>
      <c r="D8" s="10" t="s">
        <v>27</v>
      </c>
    </row>
    <row r="9" spans="1:4" ht="15" customHeight="1" x14ac:dyDescent="0.25">
      <c r="A9" s="44" t="s">
        <v>28</v>
      </c>
      <c r="B9" s="39"/>
      <c r="C9" s="39"/>
      <c r="D9" s="40"/>
    </row>
    <row r="10" spans="1:4" x14ac:dyDescent="0.25">
      <c r="A10" s="13" t="s">
        <v>29</v>
      </c>
      <c r="B10" s="14">
        <v>0.125</v>
      </c>
      <c r="C10" s="15">
        <f t="shared" ref="C10:C17" si="0">B10*$B$3</f>
        <v>7500000</v>
      </c>
      <c r="D10" s="13"/>
    </row>
    <row r="11" spans="1:4" x14ac:dyDescent="0.25">
      <c r="A11" s="13" t="s">
        <v>30</v>
      </c>
      <c r="B11" s="14">
        <v>1.4999999999999999E-2</v>
      </c>
      <c r="C11" s="15">
        <f t="shared" si="0"/>
        <v>900000</v>
      </c>
      <c r="D11" s="13"/>
    </row>
    <row r="12" spans="1:4" x14ac:dyDescent="0.25">
      <c r="A12" s="13" t="s">
        <v>31</v>
      </c>
      <c r="B12" s="14">
        <v>0.15</v>
      </c>
      <c r="C12" s="15">
        <f t="shared" si="0"/>
        <v>9000000</v>
      </c>
      <c r="D12" s="13"/>
    </row>
    <row r="13" spans="1:4" x14ac:dyDescent="0.25">
      <c r="A13" s="13" t="s">
        <v>32</v>
      </c>
      <c r="B13" s="14">
        <v>2.5000000000000001E-2</v>
      </c>
      <c r="C13" s="15">
        <f t="shared" si="0"/>
        <v>1500000</v>
      </c>
      <c r="D13" s="13"/>
    </row>
    <row r="14" spans="1:4" x14ac:dyDescent="0.25">
      <c r="A14" s="13" t="s">
        <v>33</v>
      </c>
      <c r="B14" s="14">
        <v>7.4999999999999997E-2</v>
      </c>
      <c r="C14" s="15">
        <f t="shared" si="0"/>
        <v>4500000</v>
      </c>
      <c r="D14" s="13"/>
    </row>
    <row r="15" spans="1:4" x14ac:dyDescent="0.25">
      <c r="A15" s="13" t="s">
        <v>34</v>
      </c>
      <c r="B15" s="14">
        <v>2.5000000000000001E-2</v>
      </c>
      <c r="C15" s="15">
        <f t="shared" si="0"/>
        <v>1500000</v>
      </c>
      <c r="D15" s="13"/>
    </row>
    <row r="16" spans="1:4" x14ac:dyDescent="0.25">
      <c r="A16" s="13" t="s">
        <v>35</v>
      </c>
      <c r="B16" s="14">
        <v>0.05</v>
      </c>
      <c r="C16" s="15">
        <f t="shared" si="0"/>
        <v>3000000</v>
      </c>
      <c r="D16" s="13"/>
    </row>
    <row r="17" spans="1:4" ht="17.45" customHeight="1" x14ac:dyDescent="0.25">
      <c r="A17" s="13" t="s">
        <v>36</v>
      </c>
      <c r="B17" s="14">
        <v>3.5000000000000003E-2</v>
      </c>
      <c r="C17" s="15">
        <f t="shared" si="0"/>
        <v>2100000</v>
      </c>
      <c r="D17" s="13"/>
    </row>
    <row r="18" spans="1:4" x14ac:dyDescent="0.25">
      <c r="A18" s="16" t="s">
        <v>37</v>
      </c>
      <c r="B18" s="17">
        <f>C18/$B$3</f>
        <v>0.5</v>
      </c>
      <c r="C18" s="18">
        <f>SUM(C10:C17)</f>
        <v>30000000</v>
      </c>
      <c r="D18" s="16" t="s">
        <v>38</v>
      </c>
    </row>
    <row r="19" spans="1:4" ht="15" customHeight="1" x14ac:dyDescent="0.25">
      <c r="A19" s="44" t="s">
        <v>39</v>
      </c>
      <c r="B19" s="39"/>
      <c r="C19" s="39"/>
      <c r="D19" s="40"/>
    </row>
    <row r="20" spans="1:4" x14ac:dyDescent="0.25">
      <c r="A20" s="19" t="s">
        <v>40</v>
      </c>
      <c r="B20" s="20">
        <v>0.105</v>
      </c>
      <c r="C20" s="21">
        <f>B20*$B$3</f>
        <v>6300000</v>
      </c>
      <c r="D20" s="19"/>
    </row>
    <row r="21" spans="1:4" x14ac:dyDescent="0.25">
      <c r="A21" s="19" t="s">
        <v>41</v>
      </c>
      <c r="B21" s="20">
        <v>0.06</v>
      </c>
      <c r="C21" s="21">
        <f>B21*$B$3</f>
        <v>3600000</v>
      </c>
      <c r="D21" s="19"/>
    </row>
    <row r="22" spans="1:4" x14ac:dyDescent="0.25">
      <c r="A22" s="19" t="s">
        <v>42</v>
      </c>
      <c r="B22" s="20">
        <v>4.4999999999999998E-2</v>
      </c>
      <c r="C22" s="21">
        <f>B22*$B$3</f>
        <v>2700000</v>
      </c>
      <c r="D22" s="19"/>
    </row>
    <row r="23" spans="1:4" x14ac:dyDescent="0.25">
      <c r="A23" s="19" t="s">
        <v>43</v>
      </c>
      <c r="B23" s="20">
        <v>4.4999999999999998E-2</v>
      </c>
      <c r="C23" s="21">
        <f>B23*$B$3</f>
        <v>2700000</v>
      </c>
      <c r="D23" s="19"/>
    </row>
    <row r="24" spans="1:4" x14ac:dyDescent="0.25">
      <c r="A24" s="19" t="s">
        <v>44</v>
      </c>
      <c r="B24" s="20">
        <v>4.4999999999999998E-2</v>
      </c>
      <c r="C24" s="21">
        <f>B24*$B$3</f>
        <v>2700000</v>
      </c>
      <c r="D24" s="19"/>
    </row>
    <row r="25" spans="1:4" x14ac:dyDescent="0.25">
      <c r="A25" s="22" t="s">
        <v>45</v>
      </c>
      <c r="B25" s="23">
        <f>C25/$B$3</f>
        <v>0.3</v>
      </c>
      <c r="C25" s="24">
        <f>SUM(C20:C24)</f>
        <v>18000000</v>
      </c>
      <c r="D25" s="22" t="s">
        <v>46</v>
      </c>
    </row>
    <row r="26" spans="1:4" ht="19.149999999999999" customHeight="1" x14ac:dyDescent="0.25">
      <c r="A26" s="25" t="s">
        <v>47</v>
      </c>
      <c r="B26" s="26">
        <f>C26/$B$3</f>
        <v>1</v>
      </c>
      <c r="C26" s="27">
        <f>C8+C18+C25</f>
        <v>60000000</v>
      </c>
      <c r="D26" s="25"/>
    </row>
  </sheetData>
  <mergeCells count="6">
    <mergeCell ref="A19:D19"/>
    <mergeCell ref="A1:D1"/>
    <mergeCell ref="A5:D5"/>
    <mergeCell ref="B3:D3"/>
    <mergeCell ref="A9:D9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D29"/>
  <sheetViews>
    <sheetView workbookViewId="0">
      <pane ySplit="2" topLeftCell="A3" activePane="bottomLeft" state="frozen"/>
      <selection pane="bottomLeft" activeCell="C14" sqref="C14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48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30000000</v>
      </c>
      <c r="C4" s="3">
        <v>30000000</v>
      </c>
      <c r="D4" s="3">
        <f>C4-B4</f>
        <v>0</v>
      </c>
    </row>
    <row r="5" spans="1:4" x14ac:dyDescent="0.25">
      <c r="A5" s="2" t="s">
        <v>13</v>
      </c>
      <c r="B5" s="3">
        <v>25000000</v>
      </c>
      <c r="C5" s="3">
        <v>25000000</v>
      </c>
      <c r="D5" s="3">
        <f>C5-B5</f>
        <v>0</v>
      </c>
    </row>
    <row r="6" spans="1:4" x14ac:dyDescent="0.25">
      <c r="A6" s="2" t="s">
        <v>54</v>
      </c>
      <c r="B6" s="3">
        <v>5000000</v>
      </c>
      <c r="C6" s="3">
        <v>5000000</v>
      </c>
      <c r="D6" s="3">
        <f>C6-B6</f>
        <v>0</v>
      </c>
    </row>
    <row r="7" spans="1:4" x14ac:dyDescent="0.25">
      <c r="A7" s="5" t="s">
        <v>55</v>
      </c>
      <c r="B7" s="6">
        <f>SUM(B4:B6)</f>
        <v>60000000</v>
      </c>
      <c r="C7" s="6">
        <f>SUM(C4:C6)</f>
        <v>60000000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10000000</v>
      </c>
      <c r="C9" s="15">
        <v>10000000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1500000</v>
      </c>
      <c r="C10" s="15">
        <v>1500000</v>
      </c>
      <c r="D10" s="15">
        <f t="shared" si="0"/>
        <v>0</v>
      </c>
    </row>
    <row r="11" spans="1:4" x14ac:dyDescent="0.25">
      <c r="A11" s="13" t="s">
        <v>31</v>
      </c>
      <c r="B11" s="15">
        <v>12000000</v>
      </c>
      <c r="C11" s="15">
        <v>11000000</v>
      </c>
      <c r="D11" s="15">
        <f t="shared" si="0"/>
        <v>-1000000</v>
      </c>
    </row>
    <row r="12" spans="1:4" x14ac:dyDescent="0.25">
      <c r="A12" s="13" t="s">
        <v>32</v>
      </c>
      <c r="B12" s="15">
        <v>2000000</v>
      </c>
      <c r="C12" s="15">
        <v>2000000</v>
      </c>
      <c r="D12" s="15">
        <f t="shared" si="0"/>
        <v>0</v>
      </c>
    </row>
    <row r="13" spans="1:4" x14ac:dyDescent="0.25">
      <c r="A13" s="13" t="s">
        <v>33</v>
      </c>
      <c r="B13" s="15">
        <v>5000000</v>
      </c>
      <c r="C13" s="15">
        <v>7000000</v>
      </c>
      <c r="D13" s="15">
        <f t="shared" si="0"/>
        <v>2000000</v>
      </c>
    </row>
    <row r="14" spans="1:4" x14ac:dyDescent="0.25">
      <c r="A14" s="13" t="s">
        <v>34</v>
      </c>
      <c r="B14" s="15">
        <v>2000000</v>
      </c>
      <c r="C14" s="15">
        <v>2000000</v>
      </c>
      <c r="D14" s="15">
        <f t="shared" si="0"/>
        <v>0</v>
      </c>
    </row>
    <row r="15" spans="1:4" x14ac:dyDescent="0.25">
      <c r="A15" s="13" t="s">
        <v>40</v>
      </c>
      <c r="B15" s="15">
        <v>4000000</v>
      </c>
      <c r="C15" s="15">
        <v>3000000</v>
      </c>
      <c r="D15" s="15">
        <f t="shared" si="0"/>
        <v>-1000000</v>
      </c>
    </row>
    <row r="16" spans="1:4" x14ac:dyDescent="0.25">
      <c r="A16" s="13" t="s">
        <v>57</v>
      </c>
      <c r="B16" s="15">
        <v>3500000</v>
      </c>
      <c r="C16" s="15">
        <v>5000000</v>
      </c>
      <c r="D16" s="15">
        <f t="shared" si="0"/>
        <v>1500000</v>
      </c>
    </row>
    <row r="17" spans="1:4" x14ac:dyDescent="0.25">
      <c r="A17" s="13" t="s">
        <v>36</v>
      </c>
      <c r="B17" s="15">
        <v>10000000</v>
      </c>
      <c r="C17" s="15">
        <v>10000000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50000000</v>
      </c>
      <c r="C18" s="18">
        <f>SUM(C9:C17)</f>
        <v>51500000</v>
      </c>
      <c r="D18" s="18">
        <f t="shared" si="0"/>
        <v>1500000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5000000</v>
      </c>
      <c r="C20" s="9">
        <v>5000000</v>
      </c>
      <c r="D20" s="9">
        <f>C20-B20</f>
        <v>0</v>
      </c>
    </row>
    <row r="21" spans="1:4" x14ac:dyDescent="0.25">
      <c r="A21" s="7" t="s">
        <v>24</v>
      </c>
      <c r="B21" s="9">
        <v>5000000</v>
      </c>
      <c r="C21" s="9">
        <v>3000000</v>
      </c>
      <c r="D21" s="9">
        <f>C21-B21</f>
        <v>-2000000</v>
      </c>
    </row>
    <row r="22" spans="1:4" x14ac:dyDescent="0.25">
      <c r="A22" s="10" t="s">
        <v>60</v>
      </c>
      <c r="B22" s="12">
        <f>SUM(B20:B21)</f>
        <v>10000000</v>
      </c>
      <c r="C22" s="12">
        <f>SUM(C20:C21)</f>
        <v>8000000</v>
      </c>
      <c r="D22" s="12">
        <f>C22-B22</f>
        <v>-2000000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60000000</v>
      </c>
      <c r="C24" s="29">
        <f>C7</f>
        <v>60000000</v>
      </c>
      <c r="D24" s="29">
        <f>C24-B24</f>
        <v>0</v>
      </c>
    </row>
    <row r="25" spans="1:4" x14ac:dyDescent="0.25">
      <c r="A25" s="28" t="s">
        <v>63</v>
      </c>
      <c r="B25" s="29">
        <f>B18</f>
        <v>50000000</v>
      </c>
      <c r="C25" s="29">
        <f>C18</f>
        <v>51500000</v>
      </c>
      <c r="D25" s="29">
        <f>C25-B25</f>
        <v>1500000</v>
      </c>
    </row>
    <row r="26" spans="1:4" x14ac:dyDescent="0.25">
      <c r="A26" s="28" t="s">
        <v>64</v>
      </c>
      <c r="B26" s="29">
        <f>B22</f>
        <v>10000000</v>
      </c>
      <c r="C26" s="29">
        <f>C22</f>
        <v>8000000</v>
      </c>
      <c r="D26" s="29">
        <f>C26-B26</f>
        <v>-2000000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500000</v>
      </c>
      <c r="D27" s="6">
        <f>C27-B27</f>
        <v>500000</v>
      </c>
    </row>
    <row r="28" spans="1:4" x14ac:dyDescent="0.25">
      <c r="A28" s="28" t="s">
        <v>66</v>
      </c>
      <c r="C28" s="30">
        <f>IFERROR(C26/C24,0)</f>
        <v>0.13333333333333333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 — mô hình mẫu","✅ Dư "&amp;TEXT(C27,"#,##0")&amp;"đ"))</f>
        <v>✅ Dư 500,000đ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9"/>
  <sheetViews>
    <sheetView workbookViewId="0">
      <selection activeCell="J26" sqref="J26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78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79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80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/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81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workbookViewId="0">
      <selection sqref="A1:D1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82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sqref="A1:D1"/>
    </sheetView>
  </sheetViews>
  <sheetFormatPr defaultRowHeight="15" x14ac:dyDescent="0.25"/>
  <cols>
    <col min="1" max="1" width="32" customWidth="1"/>
    <col min="2" max="3" width="16" customWidth="1"/>
    <col min="4" max="4" width="18" customWidth="1"/>
  </cols>
  <sheetData>
    <row r="1" spans="1:4" ht="22.15" customHeight="1" x14ac:dyDescent="0.25">
      <c r="A1" s="43" t="s">
        <v>83</v>
      </c>
      <c r="B1" s="39"/>
      <c r="C1" s="39"/>
      <c r="D1" s="40"/>
    </row>
    <row r="2" spans="1:4" x14ac:dyDescent="0.25">
      <c r="A2" s="1" t="s">
        <v>49</v>
      </c>
      <c r="B2" s="1" t="s">
        <v>50</v>
      </c>
      <c r="C2" s="1" t="s">
        <v>51</v>
      </c>
      <c r="D2" s="1" t="s">
        <v>52</v>
      </c>
    </row>
    <row r="3" spans="1:4" x14ac:dyDescent="0.25">
      <c r="A3" s="44" t="s">
        <v>53</v>
      </c>
      <c r="B3" s="39"/>
      <c r="C3" s="39"/>
      <c r="D3" s="40"/>
    </row>
    <row r="4" spans="1:4" x14ac:dyDescent="0.25">
      <c r="A4" s="2" t="s">
        <v>12</v>
      </c>
      <c r="B4" s="3">
        <v>0</v>
      </c>
      <c r="C4" s="3">
        <v>0</v>
      </c>
      <c r="D4" s="3">
        <f>C4-B4</f>
        <v>0</v>
      </c>
    </row>
    <row r="5" spans="1:4" x14ac:dyDescent="0.25">
      <c r="A5" s="2" t="s">
        <v>13</v>
      </c>
      <c r="B5" s="3">
        <v>0</v>
      </c>
      <c r="C5" s="3">
        <v>0</v>
      </c>
      <c r="D5" s="3">
        <f>C5-B5</f>
        <v>0</v>
      </c>
    </row>
    <row r="6" spans="1:4" x14ac:dyDescent="0.25">
      <c r="A6" s="2" t="s">
        <v>54</v>
      </c>
      <c r="B6" s="3">
        <v>0</v>
      </c>
      <c r="C6" s="3">
        <v>0</v>
      </c>
      <c r="D6" s="3">
        <f>C6-B6</f>
        <v>0</v>
      </c>
    </row>
    <row r="7" spans="1:4" x14ac:dyDescent="0.25">
      <c r="A7" s="5" t="s">
        <v>55</v>
      </c>
      <c r="B7" s="6">
        <f>SUM(B4:B6)</f>
        <v>0</v>
      </c>
      <c r="C7" s="6">
        <f>SUM(C4:C6)</f>
        <v>0</v>
      </c>
      <c r="D7" s="6">
        <f>C7-B7</f>
        <v>0</v>
      </c>
    </row>
    <row r="8" spans="1:4" x14ac:dyDescent="0.25">
      <c r="A8" s="44" t="s">
        <v>56</v>
      </c>
      <c r="B8" s="39"/>
      <c r="C8" s="39"/>
      <c r="D8" s="40"/>
    </row>
    <row r="9" spans="1:4" x14ac:dyDescent="0.25">
      <c r="A9" s="13" t="s">
        <v>29</v>
      </c>
      <c r="B9" s="15">
        <v>0</v>
      </c>
      <c r="C9" s="15">
        <v>0</v>
      </c>
      <c r="D9" s="15">
        <f t="shared" ref="D9:D18" si="0">C9-B9</f>
        <v>0</v>
      </c>
    </row>
    <row r="10" spans="1:4" x14ac:dyDescent="0.25">
      <c r="A10" s="13" t="s">
        <v>30</v>
      </c>
      <c r="B10" s="15">
        <v>0</v>
      </c>
      <c r="C10" s="15">
        <v>0</v>
      </c>
      <c r="D10" s="15">
        <f t="shared" si="0"/>
        <v>0</v>
      </c>
    </row>
    <row r="11" spans="1:4" x14ac:dyDescent="0.25">
      <c r="A11" s="13" t="s">
        <v>31</v>
      </c>
      <c r="B11" s="15">
        <v>0</v>
      </c>
      <c r="C11" s="15">
        <v>0</v>
      </c>
      <c r="D11" s="15">
        <f t="shared" si="0"/>
        <v>0</v>
      </c>
    </row>
    <row r="12" spans="1:4" x14ac:dyDescent="0.25">
      <c r="A12" s="13" t="s">
        <v>32</v>
      </c>
      <c r="B12" s="15">
        <v>0</v>
      </c>
      <c r="C12" s="15">
        <v>0</v>
      </c>
      <c r="D12" s="15">
        <f t="shared" si="0"/>
        <v>0</v>
      </c>
    </row>
    <row r="13" spans="1:4" x14ac:dyDescent="0.25">
      <c r="A13" s="13" t="s">
        <v>33</v>
      </c>
      <c r="B13" s="15">
        <v>0</v>
      </c>
      <c r="C13" s="15">
        <v>0</v>
      </c>
      <c r="D13" s="15">
        <f t="shared" si="0"/>
        <v>0</v>
      </c>
    </row>
    <row r="14" spans="1:4" x14ac:dyDescent="0.25">
      <c r="A14" s="13" t="s">
        <v>34</v>
      </c>
      <c r="B14" s="15">
        <v>0</v>
      </c>
      <c r="C14" s="15">
        <v>0</v>
      </c>
      <c r="D14" s="15">
        <f t="shared" si="0"/>
        <v>0</v>
      </c>
    </row>
    <row r="15" spans="1:4" x14ac:dyDescent="0.25">
      <c r="A15" s="13" t="s">
        <v>40</v>
      </c>
      <c r="B15" s="15">
        <v>0</v>
      </c>
      <c r="C15" s="15">
        <v>0</v>
      </c>
      <c r="D15" s="15">
        <f t="shared" si="0"/>
        <v>0</v>
      </c>
    </row>
    <row r="16" spans="1:4" x14ac:dyDescent="0.25">
      <c r="A16" s="13" t="s">
        <v>57</v>
      </c>
      <c r="B16" s="15">
        <v>0</v>
      </c>
      <c r="C16" s="15">
        <v>0</v>
      </c>
      <c r="D16" s="15">
        <f t="shared" si="0"/>
        <v>0</v>
      </c>
    </row>
    <row r="17" spans="1:4" x14ac:dyDescent="0.25">
      <c r="A17" s="13" t="s">
        <v>36</v>
      </c>
      <c r="B17" s="15">
        <v>0</v>
      </c>
      <c r="C17" s="15">
        <v>0</v>
      </c>
      <c r="D17" s="15">
        <f t="shared" si="0"/>
        <v>0</v>
      </c>
    </row>
    <row r="18" spans="1:4" x14ac:dyDescent="0.25">
      <c r="A18" s="16" t="s">
        <v>58</v>
      </c>
      <c r="B18" s="18">
        <f>SUM(B9:B17)</f>
        <v>0</v>
      </c>
      <c r="C18" s="18">
        <f>SUM(C9:C17)</f>
        <v>0</v>
      </c>
      <c r="D18" s="18">
        <f t="shared" si="0"/>
        <v>0</v>
      </c>
    </row>
    <row r="19" spans="1:4" x14ac:dyDescent="0.25">
      <c r="A19" s="44" t="s">
        <v>59</v>
      </c>
      <c r="B19" s="39"/>
      <c r="C19" s="39"/>
      <c r="D19" s="40"/>
    </row>
    <row r="20" spans="1:4" x14ac:dyDescent="0.25">
      <c r="A20" s="7" t="s">
        <v>22</v>
      </c>
      <c r="B20" s="9">
        <v>0</v>
      </c>
      <c r="C20" s="9">
        <v>0</v>
      </c>
      <c r="D20" s="9">
        <f>C20-B20</f>
        <v>0</v>
      </c>
    </row>
    <row r="21" spans="1:4" x14ac:dyDescent="0.25">
      <c r="A21" s="7" t="s">
        <v>24</v>
      </c>
      <c r="B21" s="9">
        <v>0</v>
      </c>
      <c r="C21" s="9">
        <v>0</v>
      </c>
      <c r="D21" s="9">
        <f>C21-B21</f>
        <v>0</v>
      </c>
    </row>
    <row r="22" spans="1:4" x14ac:dyDescent="0.25">
      <c r="A22" s="10" t="s">
        <v>60</v>
      </c>
      <c r="B22" s="12">
        <f>SUM(B20:B21)</f>
        <v>0</v>
      </c>
      <c r="C22" s="12">
        <f>SUM(C20:C21)</f>
        <v>0</v>
      </c>
      <c r="D22" s="12">
        <f>C22-B22</f>
        <v>0</v>
      </c>
    </row>
    <row r="23" spans="1:4" x14ac:dyDescent="0.25">
      <c r="A23" s="44" t="s">
        <v>61</v>
      </c>
      <c r="B23" s="39"/>
      <c r="C23" s="39"/>
      <c r="D23" s="40"/>
    </row>
    <row r="24" spans="1:4" x14ac:dyDescent="0.25">
      <c r="A24" s="28" t="s">
        <v>62</v>
      </c>
      <c r="B24" s="29">
        <f>B7</f>
        <v>0</v>
      </c>
      <c r="C24" s="29">
        <f>C7</f>
        <v>0</v>
      </c>
      <c r="D24" s="29">
        <f>C24-B24</f>
        <v>0</v>
      </c>
    </row>
    <row r="25" spans="1:4" x14ac:dyDescent="0.25">
      <c r="A25" s="28" t="s">
        <v>63</v>
      </c>
      <c r="B25" s="29">
        <f>B18</f>
        <v>0</v>
      </c>
      <c r="C25" s="29">
        <f>C18</f>
        <v>0</v>
      </c>
      <c r="D25" s="29">
        <f>C25-B25</f>
        <v>0</v>
      </c>
    </row>
    <row r="26" spans="1:4" x14ac:dyDescent="0.25">
      <c r="A26" s="28" t="s">
        <v>64</v>
      </c>
      <c r="B26" s="29">
        <f>B22</f>
        <v>0</v>
      </c>
      <c r="C26" s="29">
        <f>C22</f>
        <v>0</v>
      </c>
      <c r="D26" s="29">
        <f>C26-B26</f>
        <v>0</v>
      </c>
    </row>
    <row r="27" spans="1:4" x14ac:dyDescent="0.25">
      <c r="A27" s="5" t="s">
        <v>65</v>
      </c>
      <c r="B27" s="6">
        <f>B24-B25-B26</f>
        <v>0</v>
      </c>
      <c r="C27" s="6">
        <f>C24-C25-C26</f>
        <v>0</v>
      </c>
      <c r="D27" s="6">
        <f>C27-B27</f>
        <v>0</v>
      </c>
    </row>
    <row r="28" spans="1:4" x14ac:dyDescent="0.25">
      <c r="A28" s="28" t="s">
        <v>66</v>
      </c>
      <c r="C28" s="30">
        <f>IFERROR(C26/C24,0)</f>
        <v>0</v>
      </c>
    </row>
    <row r="29" spans="1:4" ht="25.9" customHeight="1" x14ac:dyDescent="0.25">
      <c r="A29" s="38" t="s">
        <v>67</v>
      </c>
      <c r="B29" s="40"/>
      <c r="C29" s="41" t="str">
        <f>IF(C27&lt;0,"⚠️ THÂM HỤT "&amp;TEXT(-C27,"#,##0")&amp;"đ — Chi tiêu + Tiết kiệm vượt Thu nhập",IF(C27=0,"✅ Cân đối đúng thu nhập","✅ Dư "&amp;TEXT(C27,"#,##0")&amp;"đ"))</f>
        <v>✅ Cân đối đúng thu nhập</v>
      </c>
      <c r="D29" s="40"/>
    </row>
  </sheetData>
  <mergeCells count="7">
    <mergeCell ref="A1:D1"/>
    <mergeCell ref="A23:D23"/>
    <mergeCell ref="C29:D29"/>
    <mergeCell ref="A29:B29"/>
    <mergeCell ref="A8:D8"/>
    <mergeCell ref="A3:D3"/>
    <mergeCell ref="A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Cân Đối Thu Chi Cả Năm</vt:lpstr>
      <vt:lpstr>Tỉ lệ chi tiêu chuẩn 20-30-50</vt:lpstr>
      <vt:lpstr>Ví Dụ Mẫu</vt:lpstr>
      <vt:lpstr>Tháng 1</vt:lpstr>
      <vt:lpstr>Tháng 2</vt:lpstr>
      <vt:lpstr>Tháng 3</vt:lpstr>
      <vt:lpstr>Tháng 4</vt:lpstr>
      <vt:lpstr>Tháng 5</vt:lpstr>
      <vt:lpstr>Tháng 6</vt:lpstr>
      <vt:lpstr>Tháng 7</vt:lpstr>
      <vt:lpstr>Tháng 8</vt:lpstr>
      <vt:lpstr>Tháng 9</vt:lpstr>
      <vt:lpstr>Tháng 10</vt:lpstr>
      <vt:lpstr>Tháng 11</vt:lpstr>
      <vt:lpstr>Tháng 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dduong</dc:creator>
  <cp:lastModifiedBy>Diep Duong</cp:lastModifiedBy>
  <dcterms:created xsi:type="dcterms:W3CDTF">2026-07-13T20:29:11Z</dcterms:created>
  <dcterms:modified xsi:type="dcterms:W3CDTF">2026-07-17T18:02:02Z</dcterms:modified>
</cp:coreProperties>
</file>